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ТЧЕТЫ\Отчеты по ВСС\Направлено на сайт\"/>
    </mc:Choice>
  </mc:AlternateContent>
  <bookViews>
    <workbookView xWindow="0" yWindow="0" windowWidth="20490" windowHeight="7665" activeTab="2"/>
  </bookViews>
  <sheets>
    <sheet name="БВУ" sheetId="1" r:id="rId1"/>
    <sheet name="ЛК" sheetId="2" r:id="rId2"/>
    <sheet name="МФО" sheetId="3" r:id="rId3"/>
  </sheets>
  <externalReferences>
    <externalReference r:id="rId4"/>
  </externalReferences>
  <definedNames>
    <definedName name="_xlnm.Print_Area" localSheetId="0">БВУ!$A$1:$M$23</definedName>
    <definedName name="_xlnm.Print_Area" localSheetId="1">ЛК!$A$1:$C$12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F17" i="3" s="1"/>
  <c r="C16" i="3"/>
  <c r="F16" i="3" s="1"/>
  <c r="D15" i="3"/>
  <c r="F15" i="3" s="1"/>
  <c r="D14" i="3"/>
  <c r="F14" i="3" s="1"/>
  <c r="C13" i="3"/>
  <c r="F13" i="3" s="1"/>
  <c r="D12" i="3"/>
  <c r="F12" i="3" s="1"/>
  <c r="D11" i="3"/>
  <c r="F11" i="3" s="1"/>
  <c r="C10" i="3"/>
  <c r="F10" i="3" s="1"/>
  <c r="D9" i="3"/>
  <c r="C9" i="3"/>
  <c r="F9" i="3" s="1"/>
  <c r="C8" i="3"/>
  <c r="F8" i="3" s="1"/>
  <c r="B8" i="3"/>
  <c r="E7" i="3"/>
  <c r="E18" i="3" s="1"/>
  <c r="E6" i="3"/>
  <c r="D6" i="3"/>
  <c r="D18" i="3" s="1"/>
  <c r="C6" i="3"/>
  <c r="C18" i="3" s="1"/>
  <c r="F7" i="3" l="1"/>
  <c r="F6" i="3"/>
  <c r="F18" i="3" s="1"/>
  <c r="C9" i="2"/>
  <c r="M7" i="1"/>
  <c r="M8" i="1"/>
  <c r="M9" i="1"/>
  <c r="M10" i="1"/>
  <c r="M11" i="1"/>
  <c r="M12" i="1"/>
  <c r="M13" i="1"/>
  <c r="M14" i="1"/>
  <c r="M15" i="1"/>
  <c r="M16" i="1"/>
  <c r="M17" i="1"/>
  <c r="M18" i="1"/>
  <c r="M6" i="1"/>
  <c r="D19" i="1"/>
  <c r="E19" i="1"/>
  <c r="F19" i="1"/>
  <c r="G19" i="1"/>
  <c r="H19" i="1"/>
  <c r="I19" i="1"/>
  <c r="J19" i="1"/>
  <c r="K19" i="1"/>
  <c r="L19" i="1"/>
  <c r="C19" i="1"/>
  <c r="M19" i="1" l="1"/>
</calcChain>
</file>

<file path=xl/sharedStrings.xml><?xml version="1.0" encoding="utf-8"?>
<sst xmlns="http://schemas.openxmlformats.org/spreadsheetml/2006/main" count="77" uniqueCount="56">
  <si>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</si>
  <si>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</si>
  <si>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</si>
  <si>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</si>
  <si>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</si>
  <si>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международных финансовых организаций</t>
  </si>
  <si>
    <t>Средства Фонда и МИО</t>
  </si>
  <si>
    <t>Всего</t>
  </si>
  <si>
    <t>Программа
Даму регионы III</t>
  </si>
  <si>
    <t>Программа 
Даму-Франчайзинг</t>
  </si>
  <si>
    <t xml:space="preserve">Программа 
Лизинг 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</si>
  <si>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</si>
  <si>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</si>
  <si>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</si>
  <si>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</si>
  <si>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</si>
  <si>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ЕБРР для МСБ</t>
  </si>
  <si>
    <t>Программа ЕБРР Женщины в бизнесе</t>
  </si>
  <si>
    <t>Программа
АБР 
4 транш</t>
  </si>
  <si>
    <t>Программа регионального финансированияя МСБ (Точечная программа)</t>
  </si>
  <si>
    <t>АО АТФБанк</t>
  </si>
  <si>
    <t>АО Банк ЦентрКредит</t>
  </si>
  <si>
    <t>АО Банк Kassa Nova</t>
  </si>
  <si>
    <t>АО Евразийский банк</t>
  </si>
  <si>
    <t>АО Народный Банк Казахстана (АО Казкоммерцбанк)</t>
  </si>
  <si>
    <t>АО Народный Банк Казахстана</t>
  </si>
  <si>
    <t>АО Нурбанк</t>
  </si>
  <si>
    <t>АО ДБ Альфа-Банк</t>
  </si>
  <si>
    <t>АО Bank RBK</t>
  </si>
  <si>
    <t>АО Capital Bank Kazakhstan</t>
  </si>
  <si>
    <t>АО ForteBank</t>
  </si>
  <si>
    <t>ДБ АО Банк ВТБ (Казахстан)</t>
  </si>
  <si>
    <t>ДБ АО Сбербанк</t>
  </si>
  <si>
    <t>АО Лизинг Групп</t>
  </si>
  <si>
    <t>АО Аль Сакр Финанс</t>
  </si>
  <si>
    <t>ТОО ТехноЛизинг</t>
  </si>
  <si>
    <t>ИТОГО</t>
  </si>
  <si>
    <t>Примечание: Информация по ВСС приведена с учетом первичного и вторичного освоения средств Партнерами</t>
  </si>
  <si>
    <t>* по средствам ЕБРР Фонд "Даму" является гарантом</t>
  </si>
  <si>
    <t>Информация о временно свободных средствах в банках второго уровня в разрезе программ Фонда по состоянию на 01.08.2020 г.</t>
  </si>
  <si>
    <t>Информация о временно свободных средствах в лизинговых компаниях в разрезе программ Фонда по состоянию на 01.08.2020 г.</t>
  </si>
  <si>
    <t>Собственная программа Фонда</t>
  </si>
  <si>
    <t>Собственные средства</t>
  </si>
  <si>
    <t>Программа 
Даму-Микро</t>
  </si>
  <si>
    <t>ТОО МФО Арнур Кредит</t>
  </si>
  <si>
    <t xml:space="preserve"> </t>
  </si>
  <si>
    <t>ТОО МФО КМФ</t>
  </si>
  <si>
    <t>ТОО МФО Ырыс</t>
  </si>
  <si>
    <t>ТОО МФО СЕНIМ-VMY</t>
  </si>
  <si>
    <t>ТОО МФО Даму</t>
  </si>
  <si>
    <t>ТОО МФО Абзал-Кредит</t>
  </si>
  <si>
    <t>ТОО МФО Express Finance Group</t>
  </si>
  <si>
    <t>ТОО "МФО Актобе ауыл микрокредит"</t>
  </si>
  <si>
    <t>ТОО "МФО Эко-Финанс"</t>
  </si>
  <si>
    <t>ТОО "МФО Business Finance"</t>
  </si>
  <si>
    <t>ТОО "МФО TT Finance"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</si>
</sst>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0_р_._-;\-* #,##0.0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4" fillId="2" borderId="4" xfId="1" applyNumberFormat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/>
    <xf numFmtId="166" fontId="3" fillId="0" borderId="1" xfId="1" applyNumberFormat="1" applyFont="1" applyFill="1" applyBorder="1" applyAlignment="1">
      <alignment horizontal="left" indent="1"/>
    </xf>
    <xf numFmtId="166" fontId="2" fillId="0" borderId="1" xfId="1" applyNumberFormat="1" applyFont="1" applyFill="1" applyBorder="1" applyAlignment="1">
      <alignment horizontal="right" indent="1"/>
    </xf>
    <xf numFmtId="166" fontId="2" fillId="0" borderId="0" xfId="1" applyNumberFormat="1" applyFont="1" applyFill="1"/>
    <xf numFmtId="166" fontId="2" fillId="0" borderId="2" xfId="1" applyNumberFormat="1" applyFont="1" applyFill="1" applyBorder="1" applyAlignment="1">
      <alignment horizontal="right" indent="1"/>
    </xf>
    <xf numFmtId="166" fontId="4" fillId="0" borderId="2" xfId="1" applyNumberFormat="1" applyFont="1" applyFill="1" applyBorder="1" applyAlignment="1">
      <alignment horizontal="right" indent="1"/>
    </xf>
    <xf numFmtId="166" fontId="2" fillId="0" borderId="1" xfId="1" applyNumberFormat="1" applyFont="1" applyFill="1" applyBorder="1"/>
    <xf numFmtId="166" fontId="3" fillId="0" borderId="1" xfId="1" applyNumberFormat="1" applyFont="1" applyFill="1" applyBorder="1" applyAlignment="1">
      <alignment horizontal="left" wrapText="1" indent="1"/>
    </xf>
    <xf numFmtId="166" fontId="3" fillId="0" borderId="1" xfId="1" applyNumberFormat="1" applyFont="1" applyFill="1" applyBorder="1" applyAlignment="1">
      <alignment horizontal="right" indent="1"/>
    </xf>
    <xf numFmtId="166" fontId="3" fillId="0" borderId="1" xfId="1" applyNumberFormat="1" applyFont="1" applyFill="1" applyBorder="1"/>
    <xf numFmtId="166" fontId="3" fillId="0" borderId="2" xfId="1" applyNumberFormat="1" applyFont="1" applyFill="1" applyBorder="1" applyAlignment="1">
      <alignment horizontal="right" indent="1"/>
    </xf>
    <xf numFmtId="166" fontId="3" fillId="0" borderId="0" xfId="1" applyNumberFormat="1" applyFont="1" applyFill="1"/>
    <xf numFmtId="167" fontId="2" fillId="0" borderId="1" xfId="1" applyNumberFormat="1" applyFont="1" applyFill="1" applyBorder="1" applyAlignment="1">
      <alignment horizontal="right" indent="1"/>
    </xf>
    <xf numFmtId="164" fontId="2" fillId="0" borderId="0" xfId="1" applyFont="1" applyFill="1"/>
    <xf numFmtId="166" fontId="2" fillId="0" borderId="1" xfId="1" applyNumberFormat="1" applyFont="1" applyFill="1" applyBorder="1" applyAlignment="1">
      <alignment horizontal="left" indent="1"/>
    </xf>
    <xf numFmtId="166" fontId="4" fillId="0" borderId="1" xfId="1" applyNumberFormat="1" applyFont="1" applyFill="1" applyBorder="1" applyAlignment="1">
      <alignment horizontal="left" indent="1"/>
    </xf>
    <xf numFmtId="166" fontId="4" fillId="0" borderId="1" xfId="1" applyNumberFormat="1" applyFont="1" applyFill="1" applyBorder="1" applyAlignment="1">
      <alignment horizontal="right" indent="1"/>
    </xf>
    <xf numFmtId="166" fontId="4" fillId="0" borderId="0" xfId="1" applyNumberFormat="1" applyFont="1" applyFill="1" applyBorder="1" applyAlignment="1">
      <alignment horizontal="right" indent="1"/>
    </xf>
    <xf numFmtId="165" fontId="2" fillId="4" borderId="0" xfId="1" applyNumberFormat="1" applyFont="1" applyFill="1" applyBorder="1"/>
    <xf numFmtId="166" fontId="4" fillId="0" borderId="7" xfId="1" applyNumberFormat="1" applyFont="1" applyBorder="1" applyAlignment="1">
      <alignment horizontal="left" indent="1"/>
    </xf>
    <xf numFmtId="166" fontId="4" fillId="4" borderId="0" xfId="1" applyNumberFormat="1" applyFont="1" applyFill="1" applyBorder="1" applyAlignment="1">
      <alignment horizontal="right" indent="1"/>
    </xf>
    <xf numFmtId="166" fontId="2" fillId="4" borderId="0" xfId="1" applyNumberFormat="1" applyFont="1" applyFill="1"/>
    <xf numFmtId="166" fontId="2" fillId="0" borderId="7" xfId="1" applyNumberFormat="1" applyFont="1" applyFill="1" applyBorder="1" applyAlignment="1">
      <alignment horizontal="left" indent="1"/>
    </xf>
    <xf numFmtId="166" fontId="2" fillId="0" borderId="7" xfId="1" applyNumberFormat="1" applyFont="1" applyFill="1" applyBorder="1" applyAlignment="1">
      <alignment horizontal="right" inden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vertical="center"/>
    </xf>
    <xf numFmtId="166" fontId="4" fillId="3" borderId="5" xfId="1" applyNumberFormat="1" applyFont="1" applyFill="1" applyBorder="1" applyAlignment="1">
      <alignment horizontal="center" vertical="center" wrapText="1"/>
    </xf>
    <xf numFmtId="166" fontId="4" fillId="3" borderId="6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2" borderId="6" xfId="1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166" fontId="3" fillId="0" borderId="0" xfId="1" applyNumberFormat="1" applyFont="1" applyFill="1" applyBorder="1" applyAlignment="1">
      <alignment horizontal="left" wrapText="1"/>
    </xf>
    <xf numFmtId="166" fontId="4" fillId="3" borderId="1" xfId="1" applyNumberFormat="1" applyFont="1" applyFill="1" applyBorder="1" applyAlignment="1">
      <alignment horizontal="center" vertical="center" wrapText="1"/>
    </xf>
    <xf numFmtId="166" fontId="4" fillId="0" borderId="0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0" xfId="1" applyNumberFormat="1" applyFont="1" applyFill="1" applyBorder="1"/>
  </cellXfs>
  <cellStyles count="2">
    <cellStyle name="Обычный" xfId="0" builtinId="0"/>
    <cellStyle name="Финансовый" xfId="1" builtinId="3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63;&#1045;&#1058;&#1067;/&#1054;&#1090;&#1095;&#1077;&#1090;&#1099;%20&#1087;&#1086;%20&#1042;&#1057;&#1057;/&#1045;&#1078;&#1077;&#1084;&#1077;&#1089;&#1103;&#1095;&#1085;&#1099;&#1081;%20&#1086;&#1090;&#1095;&#1077;&#1090;%20&#1076;&#1083;&#1103;%20&#1044;&#1052;/01.08.2020%20&#1088;&#1072;&#1073;.%20&#1092;&#1072;&#108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вод общий"/>
      <sheetName val="СВОД"/>
      <sheetName val="Арнур"/>
      <sheetName val="Тойота"/>
      <sheetName val="ЫРЫС"/>
      <sheetName val="КМФ"/>
      <sheetName val="СЕНИМ"/>
      <sheetName val="Даму"/>
      <sheetName val="Абзал-Кредит"/>
      <sheetName val="EFG"/>
      <sheetName val="Актобе ауыл"/>
      <sheetName val="Эко-Финанс"/>
      <sheetName val="Business Fin"/>
      <sheetName val="TT Fin"/>
    </sheetNames>
    <sheetDataSet>
      <sheetData sheetId="0"/>
      <sheetData sheetId="1">
        <row r="5">
          <cell r="C5">
            <v>402610872</v>
          </cell>
        </row>
        <row r="6">
          <cell r="C6">
            <v>-3116651</v>
          </cell>
        </row>
        <row r="7">
          <cell r="B7" t="str">
            <v>ТОО МФО Тойота Файнаншл Сервисез Казахстан</v>
          </cell>
          <cell r="C7">
            <v>791935679</v>
          </cell>
        </row>
        <row r="8">
          <cell r="C8">
            <v>-1335003</v>
          </cell>
        </row>
        <row r="9">
          <cell r="C9">
            <v>0</v>
          </cell>
        </row>
        <row r="10">
          <cell r="C10">
            <v>876024.71</v>
          </cell>
        </row>
        <row r="17">
          <cell r="C17">
            <v>1099675851.4400001</v>
          </cell>
        </row>
        <row r="18">
          <cell r="C18">
            <v>-797222681</v>
          </cell>
        </row>
        <row r="25">
          <cell r="C25">
            <v>-1000</v>
          </cell>
        </row>
        <row r="26">
          <cell r="C26">
            <v>7013848</v>
          </cell>
        </row>
        <row r="27">
          <cell r="C27">
            <v>322026</v>
          </cell>
        </row>
        <row r="28">
          <cell r="C28">
            <v>6423498</v>
          </cell>
        </row>
        <row r="29">
          <cell r="C29">
            <v>8000486</v>
          </cell>
        </row>
        <row r="30">
          <cell r="C30">
            <v>6000000</v>
          </cell>
        </row>
        <row r="31">
          <cell r="C31">
            <v>1510890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BreakPreview" zoomScale="75" zoomScaleNormal="85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0" sqref="B10"/>
    </sheetView>
  </sheetViews>
  <sheetFormatPr defaultColWidth="9.140625" defaultRowHeight="15" x14ac:dyDescent="0.25"/>
  <cols>
    <col min="1" max="1" width="7" style="1" customWidth="1"/>
    <col min="2" max="2" width="31.7109375" style="2" customWidth="1"/>
    <col min="3" max="3" width="23.7109375" style="2" customWidth="1"/>
    <col min="4" max="4" width="20.85546875" style="2" customWidth="1"/>
    <col min="5" max="5" width="24" style="2" customWidth="1"/>
    <col min="6" max="6" width="23.42578125" style="2" customWidth="1"/>
    <col min="7" max="7" width="23.7109375" style="2" customWidth="1"/>
    <col min="8" max="8" width="21.85546875" style="2" customWidth="1"/>
    <col min="9" max="9" width="23.85546875" style="2" customWidth="1"/>
    <col min="10" max="10" width="21.85546875" style="2" customWidth="1"/>
    <col min="11" max="12" width="22.42578125" style="2" customWidth="1"/>
    <col min="13" max="13" width="24.42578125" style="2" customWidth="1"/>
    <col min="14" max="14" width="17.140625" style="2" bestFit="1" customWidth="1"/>
    <col min="15" max="15" width="16" style="2" bestFit="1" customWidth="1"/>
    <col min="16" max="16384" width="9.140625" style="2"/>
  </cols>
  <sheetData>
    <row r="1" spans="1:14" ht="15" customHeight="1" x14ac:dyDescent="0.25">
      <c r="C1" s="2" t="s">
        <v>39</v>
      </c>
    </row>
    <row r="3" spans="1:14" ht="30" customHeight="1" x14ac:dyDescent="0.25">
      <c r="A3" s="30" t="s">
        <v>0</v>
      </c>
      <c r="B3" s="30" t="s">
        <v>1</v>
      </c>
      <c r="C3" s="31" t="s">
        <v>2</v>
      </c>
      <c r="D3" s="32"/>
      <c r="E3" s="3" t="s">
        <v>3</v>
      </c>
      <c r="F3" s="33" t="s">
        <v>4</v>
      </c>
      <c r="G3" s="33"/>
      <c r="H3" s="33"/>
      <c r="I3" s="33" t="s">
        <v>5</v>
      </c>
      <c r="J3" s="33"/>
      <c r="K3" s="33"/>
      <c r="L3" s="34" t="s">
        <v>6</v>
      </c>
      <c r="M3" s="30" t="s">
        <v>7</v>
      </c>
    </row>
    <row r="4" spans="1:14" ht="30" customHeight="1" x14ac:dyDescent="0.25">
      <c r="A4" s="30"/>
      <c r="B4" s="30"/>
      <c r="C4" s="36" t="s">
        <v>8</v>
      </c>
      <c r="D4" s="36" t="s">
        <v>9</v>
      </c>
      <c r="E4" s="36" t="s">
        <v>11</v>
      </c>
      <c r="F4" s="38" t="s">
        <v>12</v>
      </c>
      <c r="G4" s="38"/>
      <c r="H4" s="38"/>
      <c r="I4" s="33"/>
      <c r="J4" s="33"/>
      <c r="K4" s="33"/>
      <c r="L4" s="35"/>
      <c r="M4" s="30"/>
    </row>
    <row r="5" spans="1:14" ht="81" customHeight="1" x14ac:dyDescent="0.25">
      <c r="A5" s="30"/>
      <c r="B5" s="30"/>
      <c r="C5" s="37"/>
      <c r="D5" s="37"/>
      <c r="E5" s="37"/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30"/>
    </row>
    <row r="6" spans="1:14" s="8" customFormat="1" x14ac:dyDescent="0.25">
      <c r="A6" s="5">
        <v>1</v>
      </c>
      <c r="B6" s="6" t="s">
        <v>20</v>
      </c>
      <c r="C6" s="7">
        <v>1716413545.1900029</v>
      </c>
      <c r="D6" s="7">
        <v>-37488926.530000001</v>
      </c>
      <c r="E6" s="7">
        <v>523516896.75999999</v>
      </c>
      <c r="F6" s="7">
        <v>1707325233.2600014</v>
      </c>
      <c r="G6" s="7">
        <v>156206217.58000079</v>
      </c>
      <c r="H6" s="7">
        <v>540366859.65999997</v>
      </c>
      <c r="I6" s="7"/>
      <c r="J6" s="7"/>
      <c r="K6" s="7"/>
      <c r="L6" s="9">
        <v>-108395225.88999948</v>
      </c>
      <c r="M6" s="10">
        <f>SUM(C6:L6)</f>
        <v>4497944600.0300055</v>
      </c>
    </row>
    <row r="7" spans="1:14" s="8" customFormat="1" x14ac:dyDescent="0.25">
      <c r="A7" s="5">
        <v>2</v>
      </c>
      <c r="B7" s="6" t="s">
        <v>21</v>
      </c>
      <c r="C7" s="7">
        <v>0</v>
      </c>
      <c r="D7" s="7"/>
      <c r="E7" s="7">
        <v>307729592</v>
      </c>
      <c r="F7" s="7">
        <v>1973447057</v>
      </c>
      <c r="G7" s="7">
        <v>428235836</v>
      </c>
      <c r="H7" s="7">
        <v>612126881</v>
      </c>
      <c r="I7" s="7">
        <v>856348009.86000037</v>
      </c>
      <c r="J7" s="7">
        <v>-633468211.20000005</v>
      </c>
      <c r="K7" s="7">
        <v>582620068</v>
      </c>
      <c r="L7" s="9">
        <v>343429389.21999997</v>
      </c>
      <c r="M7" s="10">
        <f t="shared" ref="M7:M18" si="0">SUM(C7:L7)</f>
        <v>4470468621.8800011</v>
      </c>
    </row>
    <row r="8" spans="1:14" s="8" customFormat="1" x14ac:dyDescent="0.25">
      <c r="A8" s="5">
        <v>3</v>
      </c>
      <c r="B8" s="6" t="s">
        <v>22</v>
      </c>
      <c r="C8" s="7">
        <v>29707557.749999993</v>
      </c>
      <c r="D8" s="7"/>
      <c r="E8" s="7"/>
      <c r="F8" s="11"/>
      <c r="G8" s="11">
        <v>0</v>
      </c>
      <c r="H8" s="11">
        <v>0</v>
      </c>
      <c r="I8" s="7"/>
      <c r="J8" s="7"/>
      <c r="K8" s="7">
        <v>78092435.730000004</v>
      </c>
      <c r="L8" s="9">
        <v>52083465.310000002</v>
      </c>
      <c r="M8" s="10">
        <f t="shared" si="0"/>
        <v>159883458.78999999</v>
      </c>
    </row>
    <row r="9" spans="1:14" s="8" customFormat="1" x14ac:dyDescent="0.25">
      <c r="A9" s="5">
        <v>4</v>
      </c>
      <c r="B9" s="6" t="s">
        <v>23</v>
      </c>
      <c r="C9" s="7">
        <v>504574951.23999923</v>
      </c>
      <c r="D9" s="7"/>
      <c r="E9" s="7">
        <v>430434814.13000023</v>
      </c>
      <c r="F9" s="7">
        <v>-86943969.420000076</v>
      </c>
      <c r="G9" s="7">
        <v>100115001.05000004</v>
      </c>
      <c r="H9" s="7">
        <v>299679565.70999992</v>
      </c>
      <c r="I9" s="7"/>
      <c r="J9" s="7"/>
      <c r="K9" s="7"/>
      <c r="L9" s="9">
        <v>-8963215.2599999905</v>
      </c>
      <c r="M9" s="10">
        <f t="shared" si="0"/>
        <v>1238897147.4499993</v>
      </c>
    </row>
    <row r="10" spans="1:14" s="8" customFormat="1" ht="45" x14ac:dyDescent="0.25">
      <c r="A10" s="5">
        <v>5</v>
      </c>
      <c r="B10" s="12" t="s">
        <v>24</v>
      </c>
      <c r="C10" s="7"/>
      <c r="D10" s="7"/>
      <c r="E10" s="7"/>
      <c r="F10" s="7">
        <v>2643991599.8899994</v>
      </c>
      <c r="G10" s="7">
        <v>-268367960.7099998</v>
      </c>
      <c r="H10" s="7">
        <v>-963871884.0100019</v>
      </c>
      <c r="I10" s="7"/>
      <c r="J10" s="7"/>
      <c r="K10" s="7">
        <v>0</v>
      </c>
      <c r="L10" s="9">
        <v>76039843.930000022</v>
      </c>
      <c r="M10" s="10">
        <f t="shared" si="0"/>
        <v>1487791599.0999975</v>
      </c>
    </row>
    <row r="11" spans="1:14" s="8" customFormat="1" x14ac:dyDescent="0.25">
      <c r="A11" s="5">
        <v>6</v>
      </c>
      <c r="B11" s="6" t="s">
        <v>25</v>
      </c>
      <c r="C11" s="7"/>
      <c r="D11" s="7"/>
      <c r="E11" s="7">
        <v>1390111489.9899993</v>
      </c>
      <c r="F11" s="7">
        <v>1400025978.7599983</v>
      </c>
      <c r="G11" s="7">
        <v>-2350963393.2099991</v>
      </c>
      <c r="H11" s="7">
        <v>-957008999.50999928</v>
      </c>
      <c r="I11" s="7"/>
      <c r="J11" s="7"/>
      <c r="K11" s="7"/>
      <c r="L11" s="9">
        <v>1988799924.2000022</v>
      </c>
      <c r="M11" s="10">
        <f t="shared" si="0"/>
        <v>1470965000.2300014</v>
      </c>
    </row>
    <row r="12" spans="1:14" s="8" customFormat="1" x14ac:dyDescent="0.25">
      <c r="A12" s="5">
        <v>7</v>
      </c>
      <c r="B12" s="6" t="s">
        <v>26</v>
      </c>
      <c r="C12" s="7">
        <v>274612925.23000002</v>
      </c>
      <c r="D12" s="7"/>
      <c r="E12" s="7">
        <v>401737839.65999985</v>
      </c>
      <c r="F12" s="7">
        <v>248781475.87999964</v>
      </c>
      <c r="G12" s="7">
        <v>212301553.74000025</v>
      </c>
      <c r="H12" s="7">
        <v>-138966850.95999908</v>
      </c>
      <c r="I12" s="7"/>
      <c r="J12" s="7"/>
      <c r="K12" s="7">
        <v>-43264057.010000229</v>
      </c>
      <c r="L12" s="9">
        <v>-91817086.000000209</v>
      </c>
      <c r="M12" s="10">
        <f t="shared" si="0"/>
        <v>863385800.5400002</v>
      </c>
    </row>
    <row r="13" spans="1:14" s="16" customFormat="1" x14ac:dyDescent="0.25">
      <c r="A13" s="5">
        <v>8</v>
      </c>
      <c r="B13" s="6" t="s">
        <v>27</v>
      </c>
      <c r="C13" s="13">
        <v>1017291544.4699996</v>
      </c>
      <c r="D13" s="13"/>
      <c r="E13" s="13">
        <v>23314084.000000007</v>
      </c>
      <c r="F13" s="14">
        <v>-331922176.5999999</v>
      </c>
      <c r="G13" s="14">
        <v>433776353.44999999</v>
      </c>
      <c r="H13" s="14">
        <v>97616380.24000001</v>
      </c>
      <c r="I13" s="13"/>
      <c r="J13" s="13"/>
      <c r="K13" s="13"/>
      <c r="L13" s="15">
        <v>2400226000</v>
      </c>
      <c r="M13" s="10">
        <f t="shared" si="0"/>
        <v>3640302185.5599995</v>
      </c>
    </row>
    <row r="14" spans="1:14" s="8" customFormat="1" x14ac:dyDescent="0.25">
      <c r="A14" s="5">
        <v>9</v>
      </c>
      <c r="B14" s="6" t="s">
        <v>28</v>
      </c>
      <c r="C14" s="7"/>
      <c r="D14" s="17">
        <v>0</v>
      </c>
      <c r="E14" s="7"/>
      <c r="F14" s="7">
        <v>252376884.6900003</v>
      </c>
      <c r="G14" s="7">
        <v>807854813.00999999</v>
      </c>
      <c r="H14" s="7">
        <v>1734963741.1499991</v>
      </c>
      <c r="I14" s="7"/>
      <c r="J14" s="7"/>
      <c r="K14" s="7"/>
      <c r="L14" s="9">
        <v>231057456.55999988</v>
      </c>
      <c r="M14" s="10">
        <f t="shared" si="0"/>
        <v>3026252895.4099994</v>
      </c>
      <c r="N14" s="18"/>
    </row>
    <row r="15" spans="1:14" s="8" customFormat="1" x14ac:dyDescent="0.25">
      <c r="A15" s="5">
        <v>10</v>
      </c>
      <c r="B15" s="6" t="s">
        <v>29</v>
      </c>
      <c r="C15" s="7">
        <v>-1058623.8900000006</v>
      </c>
      <c r="D15" s="7"/>
      <c r="E15" s="7"/>
      <c r="F15" s="11"/>
      <c r="G15" s="11">
        <v>0</v>
      </c>
      <c r="H15" s="11">
        <v>0</v>
      </c>
      <c r="I15" s="7"/>
      <c r="J15" s="7"/>
      <c r="K15" s="7"/>
      <c r="L15" s="9"/>
      <c r="M15" s="10">
        <f t="shared" si="0"/>
        <v>-1058623.8900000006</v>
      </c>
    </row>
    <row r="16" spans="1:14" s="8" customFormat="1" x14ac:dyDescent="0.25">
      <c r="A16" s="5">
        <v>11</v>
      </c>
      <c r="B16" s="6" t="s">
        <v>30</v>
      </c>
      <c r="C16" s="7">
        <v>86742355.090000063</v>
      </c>
      <c r="D16" s="7"/>
      <c r="E16" s="7">
        <v>946119917.3500011</v>
      </c>
      <c r="F16" s="7">
        <v>2988320210.1399994</v>
      </c>
      <c r="G16" s="7">
        <v>291709233.94000077</v>
      </c>
      <c r="H16" s="7">
        <v>162152357.13000077</v>
      </c>
      <c r="I16" s="7">
        <v>0</v>
      </c>
      <c r="J16" s="7">
        <v>0</v>
      </c>
      <c r="K16" s="7">
        <v>5540769533.3599968</v>
      </c>
      <c r="L16" s="9">
        <v>840492445.99999964</v>
      </c>
      <c r="M16" s="10">
        <f t="shared" si="0"/>
        <v>10856306053.009998</v>
      </c>
    </row>
    <row r="17" spans="1:13" s="8" customFormat="1" x14ac:dyDescent="0.25">
      <c r="A17" s="5">
        <v>12</v>
      </c>
      <c r="B17" s="6" t="s">
        <v>31</v>
      </c>
      <c r="C17" s="7">
        <v>11947347.029999923</v>
      </c>
      <c r="D17" s="7"/>
      <c r="E17" s="7">
        <v>47084682.299999982</v>
      </c>
      <c r="F17" s="11"/>
      <c r="G17" s="11">
        <v>0</v>
      </c>
      <c r="H17" s="7">
        <v>0</v>
      </c>
      <c r="I17" s="7"/>
      <c r="J17" s="7"/>
      <c r="K17" s="7"/>
      <c r="L17" s="9">
        <v>433094270.30000001</v>
      </c>
      <c r="M17" s="10">
        <f t="shared" si="0"/>
        <v>492126299.62999994</v>
      </c>
    </row>
    <row r="18" spans="1:13" s="8" customFormat="1" x14ac:dyDescent="0.25">
      <c r="A18" s="5">
        <v>13</v>
      </c>
      <c r="B18" s="6" t="s">
        <v>32</v>
      </c>
      <c r="C18" s="7">
        <v>2079023261.920001</v>
      </c>
      <c r="D18" s="7"/>
      <c r="E18" s="7">
        <v>234377155</v>
      </c>
      <c r="F18" s="7">
        <v>200459154.3900013</v>
      </c>
      <c r="G18" s="7">
        <v>1375062826.4100003</v>
      </c>
      <c r="H18" s="7">
        <v>733990391.16999972</v>
      </c>
      <c r="I18" s="7"/>
      <c r="J18" s="7"/>
      <c r="K18" s="7"/>
      <c r="L18" s="9">
        <v>2898140235.7099996</v>
      </c>
      <c r="M18" s="10">
        <f t="shared" si="0"/>
        <v>7521053024.6000023</v>
      </c>
    </row>
    <row r="19" spans="1:13" s="8" customFormat="1" x14ac:dyDescent="0.25">
      <c r="A19" s="5"/>
      <c r="B19" s="20" t="s">
        <v>36</v>
      </c>
      <c r="C19" s="21">
        <f>SUM(C6:C18)</f>
        <v>5719254864.0300026</v>
      </c>
      <c r="D19" s="21">
        <f t="shared" ref="D19:M19" si="1">SUM(D6:D18)</f>
        <v>-37488926.530000001</v>
      </c>
      <c r="E19" s="21">
        <f t="shared" si="1"/>
        <v>4304426471.1900005</v>
      </c>
      <c r="F19" s="21">
        <f t="shared" si="1"/>
        <v>10995861447.99</v>
      </c>
      <c r="G19" s="21">
        <f t="shared" si="1"/>
        <v>1185930481.2600033</v>
      </c>
      <c r="H19" s="21">
        <f t="shared" si="1"/>
        <v>2121048441.5799994</v>
      </c>
      <c r="I19" s="21">
        <f t="shared" si="1"/>
        <v>856348009.86000037</v>
      </c>
      <c r="J19" s="21">
        <f t="shared" si="1"/>
        <v>-633468211.20000005</v>
      </c>
      <c r="K19" s="21">
        <f t="shared" si="1"/>
        <v>6158217980.0799961</v>
      </c>
      <c r="L19" s="21">
        <f t="shared" si="1"/>
        <v>9054187504.0800018</v>
      </c>
      <c r="M19" s="21">
        <f t="shared" si="1"/>
        <v>39724318062.340012</v>
      </c>
    </row>
    <row r="20" spans="1:13" s="26" customFormat="1" x14ac:dyDescent="0.25">
      <c r="A20" s="23"/>
      <c r="B20" s="24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5"/>
    </row>
    <row r="21" spans="1:13" s="26" customFormat="1" x14ac:dyDescent="0.25">
      <c r="A21" s="23"/>
      <c r="B21" s="27" t="s">
        <v>37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5"/>
    </row>
    <row r="22" spans="1:13" s="26" customFormat="1" x14ac:dyDescent="0.25">
      <c r="A22" s="23"/>
      <c r="B22" s="27" t="s">
        <v>38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5"/>
    </row>
    <row r="23" spans="1:13" s="26" customFormat="1" x14ac:dyDescent="0.25">
      <c r="A23" s="23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5"/>
    </row>
    <row r="24" spans="1:13" s="26" customFormat="1" x14ac:dyDescent="0.25">
      <c r="A24" s="23"/>
      <c r="B24" s="24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5"/>
    </row>
    <row r="25" spans="1:13" s="26" customFormat="1" x14ac:dyDescent="0.25">
      <c r="A25" s="23"/>
      <c r="B25" s="24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5"/>
    </row>
    <row r="26" spans="1:13" s="26" customFormat="1" x14ac:dyDescent="0.25">
      <c r="A26" s="23"/>
      <c r="B26" s="24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5"/>
    </row>
    <row r="27" spans="1:13" x14ac:dyDescent="0.25">
      <c r="B27" s="28"/>
    </row>
    <row r="28" spans="1:13" x14ac:dyDescent="0.25">
      <c r="B28" s="28"/>
    </row>
    <row r="29" spans="1:13" x14ac:dyDescent="0.25">
      <c r="B29" s="28"/>
    </row>
    <row r="30" spans="1:13" x14ac:dyDescent="0.25">
      <c r="A30" s="2"/>
      <c r="B30" s="28"/>
    </row>
    <row r="31" spans="1:13" x14ac:dyDescent="0.25">
      <c r="A31" s="2"/>
      <c r="B31" s="28"/>
    </row>
    <row r="32" spans="1:13" x14ac:dyDescent="0.25">
      <c r="A32" s="2"/>
      <c r="B32" s="28"/>
    </row>
    <row r="33" spans="1:2" x14ac:dyDescent="0.25">
      <c r="A33" s="2"/>
      <c r="B33" s="28"/>
    </row>
    <row r="34" spans="1:2" x14ac:dyDescent="0.25">
      <c r="A34" s="2"/>
      <c r="B34" s="28"/>
    </row>
    <row r="35" spans="1:2" x14ac:dyDescent="0.25">
      <c r="A35" s="2"/>
      <c r="B35" s="28"/>
    </row>
    <row r="36" spans="1:2" x14ac:dyDescent="0.25">
      <c r="A36" s="2"/>
      <c r="B36" s="28"/>
    </row>
  </sheetData>
  <mergeCells count="11">
    <mergeCell ref="L3:L4"/>
    <mergeCell ref="M3:M5"/>
    <mergeCell ref="C4:C5"/>
    <mergeCell ref="F4:H4"/>
    <mergeCell ref="D4:D5"/>
    <mergeCell ref="E4:E5"/>
    <mergeCell ref="A3:A5"/>
    <mergeCell ref="B3:B5"/>
    <mergeCell ref="C3:D3"/>
    <mergeCell ref="F3:H3"/>
    <mergeCell ref="I3:K4"/>
  </mergeCells>
  <conditionalFormatting sqref="C19:M19 B24:B26 C20:L26">
    <cfRule type="cellIs" priority="14" operator="lessThanOrEqual">
      <formula>0</formula>
    </cfRule>
  </conditionalFormatting>
  <conditionalFormatting sqref="M3 B19:B20">
    <cfRule type="cellIs" priority="11" operator="lessThanOrEqual">
      <formula>0</formula>
    </cfRule>
  </conditionalFormatting>
  <conditionalFormatting sqref="F18:G18 F6:G7 F9:G12 F16:G16 I6:J6 I7 H16:H18 B27:B36 I8:J16 F14:H14 C6:C18 K6:L16 I17:L18 M6:M18 M20:M26">
    <cfRule type="cellIs" dxfId="7" priority="12" operator="lessThanOrEqual">
      <formula>#REF!</formula>
    </cfRule>
    <cfRule type="cellIs" priority="13" operator="lessThanOrEqual">
      <formula>#REF!</formula>
    </cfRule>
  </conditionalFormatting>
  <conditionalFormatting sqref="H9:H12 H7">
    <cfRule type="cellIs" dxfId="6" priority="9" operator="lessThanOrEqual">
      <formula>#REF!</formula>
    </cfRule>
    <cfRule type="cellIs" priority="10" operator="lessThanOrEqual">
      <formula>#REF!</formula>
    </cfRule>
  </conditionalFormatting>
  <conditionalFormatting sqref="J7">
    <cfRule type="cellIs" dxfId="5" priority="7" operator="lessThanOrEqual">
      <formula>#REF!</formula>
    </cfRule>
    <cfRule type="cellIs" priority="8" operator="lessThanOrEqual">
      <formula>#REF!</formula>
    </cfRule>
  </conditionalFormatting>
  <conditionalFormatting sqref="H6">
    <cfRule type="cellIs" dxfId="4" priority="5" operator="lessThanOrEqual">
      <formula>#REF!</formula>
    </cfRule>
    <cfRule type="cellIs" priority="6" operator="lessThanOrEqual">
      <formula>#REF!</formula>
    </cfRule>
  </conditionalFormatting>
  <conditionalFormatting sqref="B21:B22">
    <cfRule type="cellIs" dxfId="3" priority="3" operator="lessThanOrEqual">
      <formula>#REF!</formula>
    </cfRule>
    <cfRule type="cellIs" priority="4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6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view="pageBreakPreview" zoomScale="75" zoomScaleNormal="85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7" sqref="B17"/>
    </sheetView>
  </sheetViews>
  <sheetFormatPr defaultColWidth="9.140625" defaultRowHeight="15" x14ac:dyDescent="0.25"/>
  <cols>
    <col min="1" max="1" width="7" style="1" customWidth="1"/>
    <col min="2" max="2" width="50" style="2" customWidth="1"/>
    <col min="3" max="3" width="55.7109375" style="2" customWidth="1"/>
    <col min="4" max="4" width="17.140625" style="2" bestFit="1" customWidth="1"/>
    <col min="5" max="5" width="16" style="2" bestFit="1" customWidth="1"/>
    <col min="6" max="16384" width="9.140625" style="2"/>
  </cols>
  <sheetData>
    <row r="1" spans="1:3" ht="27.75" customHeight="1" x14ac:dyDescent="0.25">
      <c r="A1" s="39" t="s">
        <v>40</v>
      </c>
      <c r="B1" s="39"/>
      <c r="C1" s="39"/>
    </row>
    <row r="3" spans="1:3" ht="30" customHeight="1" x14ac:dyDescent="0.25">
      <c r="A3" s="30" t="s">
        <v>0</v>
      </c>
      <c r="B3" s="30" t="s">
        <v>1</v>
      </c>
      <c r="C3" s="29" t="s">
        <v>41</v>
      </c>
    </row>
    <row r="4" spans="1:3" ht="15" customHeight="1" x14ac:dyDescent="0.25">
      <c r="A4" s="30"/>
      <c r="B4" s="30"/>
      <c r="C4" s="36" t="s">
        <v>10</v>
      </c>
    </row>
    <row r="5" spans="1:3" ht="18" customHeight="1" x14ac:dyDescent="0.25">
      <c r="A5" s="30"/>
      <c r="B5" s="30"/>
      <c r="C5" s="37"/>
    </row>
    <row r="6" spans="1:3" s="8" customFormat="1" x14ac:dyDescent="0.25">
      <c r="A6" s="5">
        <v>1</v>
      </c>
      <c r="B6" s="19" t="s">
        <v>33</v>
      </c>
      <c r="C6" s="14">
        <v>-385200638.63999945</v>
      </c>
    </row>
    <row r="7" spans="1:3" s="8" customFormat="1" x14ac:dyDescent="0.25">
      <c r="A7" s="5">
        <v>2</v>
      </c>
      <c r="B7" s="19" t="s">
        <v>34</v>
      </c>
      <c r="C7" s="14">
        <v>-5620395.459999999</v>
      </c>
    </row>
    <row r="8" spans="1:3" s="8" customFormat="1" x14ac:dyDescent="0.25">
      <c r="A8" s="5">
        <v>3</v>
      </c>
      <c r="B8" s="19" t="s">
        <v>35</v>
      </c>
      <c r="C8" s="14">
        <v>-50906447.280000001</v>
      </c>
    </row>
    <row r="9" spans="1:3" s="8" customFormat="1" x14ac:dyDescent="0.25">
      <c r="A9" s="5"/>
      <c r="B9" s="20" t="s">
        <v>36</v>
      </c>
      <c r="C9" s="21">
        <f>SUM(C6:C8)</f>
        <v>-441727481.3799994</v>
      </c>
    </row>
    <row r="10" spans="1:3" s="26" customFormat="1" x14ac:dyDescent="0.25">
      <c r="A10" s="23"/>
      <c r="B10" s="24"/>
      <c r="C10" s="22"/>
    </row>
    <row r="11" spans="1:3" s="26" customFormat="1" x14ac:dyDescent="0.25">
      <c r="A11" s="23"/>
      <c r="B11" s="27" t="s">
        <v>37</v>
      </c>
      <c r="C11" s="22"/>
    </row>
    <row r="12" spans="1:3" s="26" customFormat="1" x14ac:dyDescent="0.25">
      <c r="A12" s="23"/>
      <c r="B12" s="27"/>
      <c r="C12" s="22"/>
    </row>
    <row r="13" spans="1:3" s="26" customFormat="1" x14ac:dyDescent="0.25">
      <c r="A13" s="23"/>
      <c r="B13" s="24"/>
      <c r="C13" s="22"/>
    </row>
    <row r="14" spans="1:3" s="26" customFormat="1" x14ac:dyDescent="0.25">
      <c r="A14" s="23"/>
      <c r="B14" s="24"/>
      <c r="C14" s="22"/>
    </row>
    <row r="15" spans="1:3" s="26" customFormat="1" x14ac:dyDescent="0.25">
      <c r="A15" s="23"/>
      <c r="B15" s="24"/>
      <c r="C15" s="22"/>
    </row>
    <row r="16" spans="1:3" x14ac:dyDescent="0.25">
      <c r="B16" s="28"/>
    </row>
    <row r="17" spans="1:2" x14ac:dyDescent="0.25">
      <c r="B17" s="28"/>
    </row>
    <row r="18" spans="1:2" x14ac:dyDescent="0.25">
      <c r="B18" s="28"/>
    </row>
    <row r="19" spans="1:2" x14ac:dyDescent="0.25">
      <c r="A19" s="2"/>
      <c r="B19" s="28"/>
    </row>
    <row r="20" spans="1:2" x14ac:dyDescent="0.25">
      <c r="A20" s="2"/>
      <c r="B20" s="28"/>
    </row>
    <row r="21" spans="1:2" x14ac:dyDescent="0.25">
      <c r="A21" s="2"/>
      <c r="B21" s="28"/>
    </row>
    <row r="22" spans="1:2" x14ac:dyDescent="0.25">
      <c r="A22" s="2"/>
      <c r="B22" s="28"/>
    </row>
    <row r="23" spans="1:2" x14ac:dyDescent="0.25">
      <c r="A23" s="2"/>
      <c r="B23" s="28"/>
    </row>
    <row r="24" spans="1:2" x14ac:dyDescent="0.25">
      <c r="A24" s="2"/>
      <c r="B24" s="28"/>
    </row>
    <row r="25" spans="1:2" x14ac:dyDescent="0.25">
      <c r="A25" s="2"/>
      <c r="B25" s="28"/>
    </row>
  </sheetData>
  <mergeCells count="4">
    <mergeCell ref="C4:C5"/>
    <mergeCell ref="A3:A5"/>
    <mergeCell ref="B3:B5"/>
    <mergeCell ref="A1:C1"/>
  </mergeCells>
  <conditionalFormatting sqref="B13:B15 C9:C15">
    <cfRule type="cellIs" priority="12" operator="lessThanOrEqual">
      <formula>0</formula>
    </cfRule>
  </conditionalFormatting>
  <conditionalFormatting sqref="B9:B10">
    <cfRule type="cellIs" priority="9" operator="lessThanOrEqual">
      <formula>0</formula>
    </cfRule>
  </conditionalFormatting>
  <conditionalFormatting sqref="B16:B25">
    <cfRule type="cellIs" dxfId="2" priority="10" operator="lessThanOrEqual">
      <formula>#REF!</formula>
    </cfRule>
    <cfRule type="cellIs" priority="11" operator="lessThanOrEqual">
      <formula>#REF!</formula>
    </cfRule>
  </conditionalFormatting>
  <conditionalFormatting sqref="B11:B12">
    <cfRule type="cellIs" dxfId="1" priority="1" operator="lessThanOrEqual">
      <formula>#REF!</formula>
    </cfRule>
    <cfRule type="cellIs" priority="2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4"/>
  <sheetViews>
    <sheetView tabSelected="1" view="pageBreakPreview" zoomScale="80" zoomScaleNormal="100" zoomScaleSheetLayoutView="80" workbookViewId="0">
      <selection activeCell="C41" sqref="C41"/>
    </sheetView>
  </sheetViews>
  <sheetFormatPr defaultRowHeight="15" x14ac:dyDescent="0.25"/>
  <cols>
    <col min="1" max="1" width="7" style="1" customWidth="1"/>
    <col min="2" max="2" width="52" style="2" customWidth="1"/>
    <col min="3" max="3" width="21.28515625" style="2" customWidth="1"/>
    <col min="4" max="4" width="25.7109375" style="2" customWidth="1"/>
    <col min="5" max="5" width="32.85546875" style="2" customWidth="1"/>
    <col min="6" max="6" width="23.5703125" style="2" customWidth="1"/>
    <col min="7" max="7" width="8.85546875" style="45" customWidth="1"/>
    <col min="8" max="8" width="9.140625" style="2" hidden="1" customWidth="1"/>
    <col min="9" max="9" width="16" style="2" hidden="1" customWidth="1"/>
    <col min="10" max="16384" width="9.140625" style="2"/>
  </cols>
  <sheetData>
    <row r="1" spans="1:9" ht="15" customHeight="1" x14ac:dyDescent="0.25">
      <c r="G1" s="40"/>
    </row>
    <row r="2" spans="1:9" x14ac:dyDescent="0.25">
      <c r="G2" s="40"/>
    </row>
    <row r="3" spans="1:9" ht="28.5" x14ac:dyDescent="0.25">
      <c r="A3" s="30" t="s">
        <v>0</v>
      </c>
      <c r="B3" s="30" t="s">
        <v>1</v>
      </c>
      <c r="C3" s="3" t="s">
        <v>42</v>
      </c>
      <c r="D3" s="3" t="s">
        <v>3</v>
      </c>
      <c r="E3" s="41" t="s">
        <v>5</v>
      </c>
      <c r="F3" s="30" t="s">
        <v>7</v>
      </c>
      <c r="G3" s="40"/>
    </row>
    <row r="4" spans="1:9" ht="23.25" customHeight="1" x14ac:dyDescent="0.25">
      <c r="A4" s="30"/>
      <c r="B4" s="30"/>
      <c r="C4" s="36" t="s">
        <v>43</v>
      </c>
      <c r="D4" s="36" t="s">
        <v>11</v>
      </c>
      <c r="E4" s="41"/>
      <c r="F4" s="30"/>
      <c r="G4" s="40"/>
    </row>
    <row r="5" spans="1:9" ht="42.75" x14ac:dyDescent="0.25">
      <c r="A5" s="30"/>
      <c r="B5" s="30"/>
      <c r="C5" s="37"/>
      <c r="D5" s="37"/>
      <c r="E5" s="4" t="s">
        <v>18</v>
      </c>
      <c r="F5" s="30"/>
      <c r="G5" s="42"/>
    </row>
    <row r="6" spans="1:9" s="8" customFormat="1" x14ac:dyDescent="0.25">
      <c r="A6" s="5">
        <v>1</v>
      </c>
      <c r="B6" s="6" t="s">
        <v>44</v>
      </c>
      <c r="C6" s="7">
        <f>'[1]свод общий'!C5</f>
        <v>402610872</v>
      </c>
      <c r="D6" s="7">
        <f>'[1]свод общий'!C29</f>
        <v>8000486</v>
      </c>
      <c r="E6" s="7">
        <f>'[1]свод общий'!C18</f>
        <v>-797222681</v>
      </c>
      <c r="F6" s="43">
        <f t="shared" ref="F6:F10" si="0">SUM(C6:E6)</f>
        <v>-386611323</v>
      </c>
      <c r="G6" s="44"/>
      <c r="H6" s="8" t="s">
        <v>45</v>
      </c>
    </row>
    <row r="7" spans="1:9" s="8" customFormat="1" x14ac:dyDescent="0.25">
      <c r="A7" s="5">
        <v>2</v>
      </c>
      <c r="B7" s="19" t="s">
        <v>46</v>
      </c>
      <c r="C7" s="7"/>
      <c r="D7" s="7"/>
      <c r="E7" s="7">
        <f>'[1]свод общий'!C17</f>
        <v>1099675851.4400001</v>
      </c>
      <c r="F7" s="43">
        <f t="shared" si="0"/>
        <v>1099675851.4400001</v>
      </c>
      <c r="G7" s="44"/>
    </row>
    <row r="8" spans="1:9" s="8" customFormat="1" x14ac:dyDescent="0.25">
      <c r="A8" s="5">
        <v>3</v>
      </c>
      <c r="B8" s="19" t="str">
        <f>'[1]свод общий'!B7</f>
        <v>ТОО МФО Тойота Файнаншл Сервисез Казахстан</v>
      </c>
      <c r="C8" s="7">
        <f>'[1]свод общий'!C7</f>
        <v>791935679</v>
      </c>
      <c r="D8" s="7"/>
      <c r="E8" s="7"/>
      <c r="F8" s="43">
        <f t="shared" si="0"/>
        <v>791935679</v>
      </c>
      <c r="G8" s="44"/>
      <c r="I8" s="8" t="s">
        <v>45</v>
      </c>
    </row>
    <row r="9" spans="1:9" s="8" customFormat="1" x14ac:dyDescent="0.25">
      <c r="A9" s="5">
        <v>4</v>
      </c>
      <c r="B9" s="19" t="s">
        <v>47</v>
      </c>
      <c r="C9" s="7">
        <f>'[1]свод общий'!C9</f>
        <v>0</v>
      </c>
      <c r="D9" s="7">
        <f>'[1]свод общий'!C25</f>
        <v>-1000</v>
      </c>
      <c r="E9" s="7"/>
      <c r="F9" s="43">
        <f t="shared" si="0"/>
        <v>-1000</v>
      </c>
      <c r="G9" s="44"/>
      <c r="H9" s="8" t="s">
        <v>45</v>
      </c>
    </row>
    <row r="10" spans="1:9" s="8" customFormat="1" x14ac:dyDescent="0.25">
      <c r="A10" s="5">
        <v>5</v>
      </c>
      <c r="B10" s="19" t="s">
        <v>48</v>
      </c>
      <c r="C10" s="7">
        <f>'[1]свод общий'!C6</f>
        <v>-3116651</v>
      </c>
      <c r="D10" s="7"/>
      <c r="E10" s="7"/>
      <c r="F10" s="43">
        <f t="shared" si="0"/>
        <v>-3116651</v>
      </c>
      <c r="G10" s="44"/>
    </row>
    <row r="11" spans="1:9" s="8" customFormat="1" x14ac:dyDescent="0.25">
      <c r="A11" s="5">
        <v>6</v>
      </c>
      <c r="B11" s="19" t="s">
        <v>49</v>
      </c>
      <c r="C11" s="7"/>
      <c r="D11" s="7">
        <f>'[1]свод общий'!C26</f>
        <v>7013848</v>
      </c>
      <c r="E11" s="7"/>
      <c r="F11" s="43">
        <f>SUM(C11:E11)</f>
        <v>7013848</v>
      </c>
      <c r="G11" s="44"/>
    </row>
    <row r="12" spans="1:9" s="8" customFormat="1" x14ac:dyDescent="0.25">
      <c r="A12" s="5">
        <v>7</v>
      </c>
      <c r="B12" s="19" t="s">
        <v>50</v>
      </c>
      <c r="C12" s="7"/>
      <c r="D12" s="7">
        <f>'[1]свод общий'!C27</f>
        <v>322026</v>
      </c>
      <c r="E12" s="7"/>
      <c r="F12" s="43">
        <f t="shared" ref="F12:F17" si="1">SUM(C12:E12)</f>
        <v>322026</v>
      </c>
      <c r="G12" s="44"/>
    </row>
    <row r="13" spans="1:9" s="8" customFormat="1" x14ac:dyDescent="0.25">
      <c r="A13" s="5">
        <v>8</v>
      </c>
      <c r="B13" s="19" t="s">
        <v>51</v>
      </c>
      <c r="C13" s="7">
        <f>'[1]свод общий'!C8</f>
        <v>-1335003</v>
      </c>
      <c r="D13" s="7"/>
      <c r="E13" s="7"/>
      <c r="F13" s="43">
        <f t="shared" si="1"/>
        <v>-1335003</v>
      </c>
      <c r="G13" s="44"/>
    </row>
    <row r="14" spans="1:9" s="8" customFormat="1" x14ac:dyDescent="0.25">
      <c r="A14" s="5">
        <v>9</v>
      </c>
      <c r="B14" s="19" t="s">
        <v>52</v>
      </c>
      <c r="C14" s="7"/>
      <c r="D14" s="7">
        <f>'[1]свод общий'!C28</f>
        <v>6423498</v>
      </c>
      <c r="E14" s="7"/>
      <c r="F14" s="43">
        <f t="shared" si="1"/>
        <v>6423498</v>
      </c>
      <c r="G14" s="44"/>
    </row>
    <row r="15" spans="1:9" s="8" customFormat="1" x14ac:dyDescent="0.25">
      <c r="A15" s="5">
        <v>10</v>
      </c>
      <c r="B15" s="19" t="s">
        <v>53</v>
      </c>
      <c r="C15" s="7"/>
      <c r="D15" s="7">
        <f>'[1]свод общий'!C30</f>
        <v>6000000</v>
      </c>
      <c r="E15" s="7"/>
      <c r="F15" s="43">
        <f t="shared" si="1"/>
        <v>6000000</v>
      </c>
      <c r="G15" s="44"/>
    </row>
    <row r="16" spans="1:9" s="8" customFormat="1" x14ac:dyDescent="0.25">
      <c r="A16" s="5">
        <v>11</v>
      </c>
      <c r="B16" s="19" t="s">
        <v>54</v>
      </c>
      <c r="C16" s="7">
        <f>'[1]свод общий'!C10</f>
        <v>876024.71</v>
      </c>
      <c r="D16" s="7"/>
      <c r="E16" s="7"/>
      <c r="F16" s="43">
        <f t="shared" si="1"/>
        <v>876024.71</v>
      </c>
      <c r="G16" s="44" t="s">
        <v>45</v>
      </c>
    </row>
    <row r="17" spans="1:39" s="8" customFormat="1" x14ac:dyDescent="0.25">
      <c r="A17" s="5">
        <v>12</v>
      </c>
      <c r="B17" s="19" t="s">
        <v>55</v>
      </c>
      <c r="C17" s="7"/>
      <c r="D17" s="7">
        <f>'[1]свод общий'!C31</f>
        <v>1510890</v>
      </c>
      <c r="E17" s="7"/>
      <c r="F17" s="43">
        <f t="shared" si="1"/>
        <v>1510890</v>
      </c>
      <c r="G17" s="44"/>
    </row>
    <row r="18" spans="1:39" s="8" customFormat="1" x14ac:dyDescent="0.25">
      <c r="A18" s="5"/>
      <c r="B18" s="20" t="s">
        <v>36</v>
      </c>
      <c r="C18" s="21">
        <f>SUM(C6:C17)</f>
        <v>1190970921.71</v>
      </c>
      <c r="D18" s="21">
        <f>SUM(D6:D17)</f>
        <v>29269748</v>
      </c>
      <c r="E18" s="43">
        <f>SUM(E6:E17)</f>
        <v>302453170.44000006</v>
      </c>
      <c r="F18" s="43">
        <f>SUM(F6:F17)</f>
        <v>1522693840.1500001</v>
      </c>
      <c r="G18" s="22"/>
    </row>
    <row r="19" spans="1:39" s="26" customFormat="1" x14ac:dyDescent="0.25">
      <c r="A19" s="1"/>
      <c r="B19" s="24"/>
      <c r="C19" s="22"/>
      <c r="D19" s="22"/>
      <c r="E19" s="22"/>
      <c r="F19" s="22"/>
      <c r="G19" s="22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s="26" customFormat="1" x14ac:dyDescent="0.25">
      <c r="A20" s="1"/>
      <c r="B20" s="27" t="s">
        <v>37</v>
      </c>
      <c r="C20" s="22"/>
      <c r="D20" s="22"/>
      <c r="E20" s="22"/>
      <c r="F20" s="22"/>
      <c r="G20" s="22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 s="26" customFormat="1" x14ac:dyDescent="0.25">
      <c r="A21" s="1"/>
      <c r="B21" s="24"/>
      <c r="C21" s="22"/>
      <c r="D21" s="22"/>
      <c r="E21" s="22"/>
      <c r="F21" s="22"/>
      <c r="G21" s="22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 spans="1:39" s="26" customFormat="1" ht="3.75" customHeight="1" x14ac:dyDescent="0.25">
      <c r="A22" s="1"/>
      <c r="B22" s="24"/>
      <c r="C22" s="22"/>
      <c r="D22" s="22"/>
      <c r="E22" s="22"/>
      <c r="F22" s="22"/>
      <c r="G22" s="22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</row>
    <row r="23" spans="1:39" s="26" customFormat="1" hidden="1" x14ac:dyDescent="0.25">
      <c r="A23" s="1"/>
      <c r="B23" s="24"/>
      <c r="C23" s="22"/>
      <c r="D23" s="22"/>
      <c r="E23" s="22" t="s">
        <v>45</v>
      </c>
      <c r="F23" s="22"/>
      <c r="G23" s="22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 spans="1:39" s="26" customFormat="1" hidden="1" x14ac:dyDescent="0.25">
      <c r="A24" s="1"/>
      <c r="B24" s="24"/>
      <c r="C24" s="22"/>
      <c r="D24" s="22" t="s">
        <v>45</v>
      </c>
      <c r="E24" s="22"/>
      <c r="F24" s="22"/>
      <c r="G24" s="22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</row>
    <row r="25" spans="1:39" hidden="1" x14ac:dyDescent="0.25">
      <c r="B25" s="28" t="s">
        <v>45</v>
      </c>
      <c r="F25" s="22"/>
      <c r="G25" s="22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</row>
    <row r="26" spans="1:39" hidden="1" x14ac:dyDescent="0.25">
      <c r="B26" s="28"/>
      <c r="C26" s="2" t="s">
        <v>45</v>
      </c>
      <c r="F26" s="22"/>
      <c r="G26" s="22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</row>
    <row r="27" spans="1:39" hidden="1" x14ac:dyDescent="0.25">
      <c r="B27" s="28"/>
      <c r="F27" s="22"/>
      <c r="G27" s="22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</row>
    <row r="28" spans="1:39" hidden="1" x14ac:dyDescent="0.25">
      <c r="A28" s="2"/>
      <c r="B28" s="28"/>
      <c r="C28" s="2" t="s">
        <v>45</v>
      </c>
      <c r="F28" s="22"/>
      <c r="G28" s="22"/>
    </row>
    <row r="29" spans="1:39" hidden="1" x14ac:dyDescent="0.25">
      <c r="A29" s="2"/>
      <c r="B29" s="28"/>
      <c r="G29" s="8"/>
    </row>
    <row r="30" spans="1:39" hidden="1" x14ac:dyDescent="0.25">
      <c r="A30" s="2"/>
      <c r="B30" s="28"/>
      <c r="G30" s="8"/>
    </row>
    <row r="31" spans="1:39" hidden="1" x14ac:dyDescent="0.25">
      <c r="A31" s="2"/>
      <c r="B31" s="28"/>
      <c r="G31" s="8"/>
    </row>
    <row r="32" spans="1:39" hidden="1" x14ac:dyDescent="0.25">
      <c r="A32" s="2"/>
      <c r="B32" s="28"/>
      <c r="G32" s="8"/>
    </row>
    <row r="33" spans="1:7" hidden="1" x14ac:dyDescent="0.25">
      <c r="A33" s="2"/>
      <c r="B33" s="28"/>
      <c r="G33" s="8"/>
    </row>
    <row r="34" spans="1:7" hidden="1" x14ac:dyDescent="0.25">
      <c r="A34" s="2"/>
      <c r="B34" s="28"/>
      <c r="G34" s="8"/>
    </row>
  </sheetData>
  <mergeCells count="7">
    <mergeCell ref="G1:G4"/>
    <mergeCell ref="A3:A5"/>
    <mergeCell ref="B3:B5"/>
    <mergeCell ref="E3:E4"/>
    <mergeCell ref="F3:F5"/>
    <mergeCell ref="C4:C5"/>
    <mergeCell ref="D4:D5"/>
  </mergeCells>
  <conditionalFormatting sqref="B21:B24 C19:E24 G18:G28 F19:F28 C18:F18">
    <cfRule type="cellIs" priority="4" operator="lessThanOrEqual">
      <formula>0</formula>
    </cfRule>
  </conditionalFormatting>
  <conditionalFormatting sqref="F3 B18:B19">
    <cfRule type="cellIs" priority="1" operator="lessThanOrEqual">
      <formula>0</formula>
    </cfRule>
  </conditionalFormatting>
  <conditionalFormatting sqref="B25:B34 B20 E6:G17">
    <cfRule type="cellIs" dxfId="0" priority="2" operator="lessThanOrEqual">
      <formula>#REF!</formula>
    </cfRule>
    <cfRule type="cellIs" priority="3" operator="lessThanOrEqual">
      <formula>#REF!</formula>
    </cfRule>
  </conditionalFormatting>
  <pageMargins left="0.7" right="0.7" top="0.75" bottom="0.75" header="0.3" footer="0.3"/>
  <pageSetup paperSize="9" scale="5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БВУ</vt:lpstr>
      <vt:lpstr>ЛК</vt:lpstr>
      <vt:lpstr>МФО</vt:lpstr>
      <vt:lpstr>БВУ!Область_печати</vt:lpstr>
      <vt:lpstr>ЛК!Область_печати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Мадина Клышбековна Амренова</cp:lastModifiedBy>
  <cp:lastPrinted>2020-08-19T09:38:19Z</cp:lastPrinted>
  <dcterms:created xsi:type="dcterms:W3CDTF">2020-08-14T05:30:27Z</dcterms:created>
  <dcterms:modified xsi:type="dcterms:W3CDTF">2020-08-19T09:42:52Z</dcterms:modified>
</cp:coreProperties>
</file>